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" yWindow="-120" windowWidth="11460" windowHeight="11625"/>
  </bookViews>
  <sheets>
    <sheet name="Visit Calendar Tool" sheetId="5" r:id="rId1"/>
    <sheet name="Last_Day_to_Enroll" sheetId="8" r:id="rId2"/>
  </sheets>
  <definedNames>
    <definedName name="_xlnm.Print_Area" localSheetId="1">Last_Day_to_Enroll!$A$1:$E$9</definedName>
    <definedName name="_xlnm.Print_Area" localSheetId="0">'Visit Calendar Tool'!$A$1:$N$18</definedName>
  </definedNames>
  <calcPr calcId="145621"/>
</workbook>
</file>

<file path=xl/calcChain.xml><?xml version="1.0" encoding="utf-8"?>
<calcChain xmlns="http://schemas.openxmlformats.org/spreadsheetml/2006/main">
  <c r="F18" i="5" l="1"/>
  <c r="D18" i="5"/>
  <c r="F17" i="5"/>
  <c r="D17" i="5"/>
  <c r="H18" i="5" l="1"/>
  <c r="C7" i="8" l="1"/>
  <c r="F14" i="5"/>
  <c r="D14" i="5"/>
  <c r="F13" i="5"/>
  <c r="D13" i="5"/>
  <c r="F12" i="5"/>
  <c r="D12" i="5"/>
  <c r="F11" i="5"/>
  <c r="D11" i="5"/>
  <c r="F10" i="5"/>
  <c r="D10" i="5"/>
  <c r="H15" i="5"/>
  <c r="H14" i="5"/>
  <c r="H13" i="5"/>
  <c r="H12" i="5"/>
  <c r="H11" i="5"/>
  <c r="H16" i="5"/>
  <c r="H17" i="5"/>
  <c r="H10" i="5" l="1"/>
  <c r="H9" i="5"/>
  <c r="H8" i="5"/>
</calcChain>
</file>

<file path=xl/sharedStrings.xml><?xml version="1.0" encoding="utf-8"?>
<sst xmlns="http://schemas.openxmlformats.org/spreadsheetml/2006/main" count="38" uniqueCount="34">
  <si>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</si>
  <si>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</si>
  <si>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</si>
  <si>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</si>
  <si>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</si>
  <si>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</si>
  <si>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</si>
  <si>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Visit Window Closes</t>
  </si>
  <si>
    <t>Target Day</t>
  </si>
  <si>
    <t>Screening Visit Date:</t>
  </si>
  <si>
    <t>MC</t>
  </si>
  <si>
    <t>site to enter date</t>
  </si>
  <si>
    <t>999-9999-9-0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</si>
  <si>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</si>
  <si>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</si>
  <si>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</si>
  <si>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</si>
  <si>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</si>
  <si>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</si>
  <si>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 xml:space="preserve"> No window</t>
  </si>
  <si>
    <t>Day 1</t>
  </si>
  <si>
    <t>Day 2</t>
  </si>
  <si>
    <t>Day 3</t>
  </si>
  <si>
    <t>Day 7</t>
  </si>
  <si>
    <t>Day 14</t>
  </si>
  <si>
    <t>Day 21</t>
  </si>
  <si>
    <t>Day 28</t>
  </si>
  <si>
    <t>Day 29</t>
  </si>
  <si>
    <t>Day 30</t>
  </si>
  <si>
    <t>Day 31</t>
  </si>
  <si>
    <t>Day 35/Final Clinic Visit</t>
  </si>
  <si>
    <t>Last day to enroll based on 
45-day screening window:</t>
  </si>
  <si>
    <t>MTN-028 Participant Visit Calendar</t>
  </si>
  <si>
    <t>MTN-028 Calculation of Last Possible Day to Enroll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</si>
</sst>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[$-F800]dddd\,\ mmmm\ dd\,\ yyyy"/>
  </numFmts>
  <fonts count="15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Bradley Hand ITC"/>
      <family val="4"/>
    </font>
    <font>
      <sz val="14"/>
      <name val="Bradley Hand ITC"/>
      <family val="4"/>
    </font>
    <font>
      <b/>
      <sz val="11"/>
      <name val="Arial Black"/>
      <family val="2"/>
    </font>
    <font>
      <sz val="13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3" fillId="0" borderId="3" xfId="0" applyFont="1" applyBorder="1" applyAlignment="1" applyProtection="1">
      <alignment horizontal="center" wrapText="1"/>
    </xf>
    <xf numFmtId="0" fontId="5" fillId="0" borderId="0" xfId="0" applyFont="1"/>
    <xf numFmtId="15" fontId="9" fillId="0" borderId="2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5" fontId="0" fillId="0" borderId="0" xfId="0" applyNumberFormat="1"/>
    <xf numFmtId="164" fontId="9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165" fontId="9" fillId="0" borderId="2" xfId="0" applyNumberFormat="1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164" fontId="13" fillId="3" borderId="3" xfId="0" applyNumberFormat="1" applyFont="1" applyFill="1" applyBorder="1" applyAlignment="1" applyProtection="1">
      <alignment horizontal="center" vertical="center" wrapText="1"/>
    </xf>
    <xf numFmtId="164" fontId="13" fillId="3" borderId="2" xfId="0" applyNumberFormat="1" applyFont="1" applyFill="1" applyBorder="1" applyAlignment="1" applyProtection="1">
      <alignment horizontal="center" vertical="center" wrapText="1"/>
    </xf>
    <xf numFmtId="166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8" fillId="0" borderId="0" xfId="0" applyFont="1" applyAlignment="1">
      <alignment vertical="top"/>
    </xf>
    <xf numFmtId="0" fontId="1" fillId="0" borderId="0" xfId="0" applyFont="1" applyAlignment="1"/>
    <xf numFmtId="166" fontId="14" fillId="4" borderId="4" xfId="0" applyNumberFormat="1" applyFont="1" applyFill="1" applyBorder="1" applyAlignment="1" applyProtection="1">
      <alignment horizontal="center" vertical="center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16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15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5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165" fontId="9" fillId="0" borderId="13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5" fontId="6" fillId="0" borderId="2" xfId="0" applyNumberFormat="1" applyFont="1" applyFill="1" applyBorder="1" applyAlignment="1" applyProtection="1">
      <alignment horizontal="center" vertical="center" wrapText="1"/>
    </xf>
    <xf numFmtId="15" fontId="6" fillId="0" borderId="2" xfId="0" applyNumberFormat="1" applyFont="1" applyFill="1" applyBorder="1" applyAlignment="1" applyProtection="1">
      <alignment vertical="center" wrapText="1"/>
    </xf>
    <xf numFmtId="15" fontId="6" fillId="0" borderId="3" xfId="0" applyNumberFormat="1" applyFont="1" applyFill="1" applyBorder="1" applyAlignment="1" applyProtection="1">
      <alignment horizontal="center" vertical="center" wrapText="1"/>
    </xf>
    <xf numFmtId="15" fontId="6" fillId="0" borderId="2" xfId="0" applyNumberFormat="1" applyFont="1" applyBorder="1" applyAlignment="1" applyProtection="1">
      <alignment horizontal="center" vertical="center" wrapText="1"/>
    </xf>
    <xf numFmtId="15" fontId="6" fillId="5" borderId="11" xfId="0" applyNumberFormat="1" applyFont="1" applyFill="1" applyBorder="1" applyAlignment="1" applyProtection="1">
      <alignment horizontal="center" vertical="center" wrapText="1"/>
    </xf>
    <xf numFmtId="15" fontId="6" fillId="5" borderId="12" xfId="0" applyNumberFormat="1" applyFont="1" applyFill="1" applyBorder="1" applyAlignment="1" applyProtection="1">
      <alignment horizontal="center" vertical="center" wrapText="1"/>
    </xf>
    <xf numFmtId="15" fontId="6" fillId="5" borderId="10" xfId="0" applyNumberFormat="1" applyFont="1" applyFill="1" applyBorder="1" applyAlignment="1" applyProtection="1">
      <alignment horizontal="center" vertical="center" wrapText="1"/>
    </xf>
    <xf numFmtId="15" fontId="9" fillId="5" borderId="14" xfId="0" applyNumberFormat="1" applyFont="1" applyFill="1" applyBorder="1" applyAlignment="1" applyProtection="1">
      <alignment horizontal="center" vertical="center" wrapText="1"/>
    </xf>
    <xf numFmtId="15" fontId="10" fillId="5" borderId="14" xfId="0" applyNumberFormat="1" applyFont="1" applyFill="1" applyBorder="1" applyAlignment="1" applyProtection="1">
      <alignment horizontal="center" vertical="center" wrapText="1"/>
    </xf>
    <xf numFmtId="15" fontId="9" fillId="5" borderId="2" xfId="0" applyNumberFormat="1" applyFont="1" applyFill="1" applyBorder="1" applyAlignment="1" applyProtection="1">
      <alignment horizontal="center" vertical="center" wrapText="1"/>
    </xf>
    <xf numFmtId="15" fontId="10" fillId="5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0</xdr:row>
      <xdr:rowOff>0</xdr:rowOff>
    </xdr:from>
    <xdr:to>
      <xdr:col>13</xdr:col>
      <xdr:colOff>561975</xdr:colOff>
      <xdr:row>11</xdr:row>
      <xdr:rowOff>190500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315200" y="0"/>
          <a:ext cx="2740025" cy="381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 enter the participant's PTID, Staff Initials, and Enrollment Date. This will generate the target dates for Visits 3-9 </a:t>
          </a:r>
          <a:r>
            <a:rPr lang="en-US" sz="1050" b="0" i="0" baseline="0">
              <a:effectLst/>
              <a:latin typeface="Arial" pitchFamily="34" charset="0"/>
              <a:ea typeface="+mn-ea"/>
              <a:cs typeface="Arial" pitchFamily="34" charset="0"/>
            </a:rPr>
            <a:t>and visit windows for applicable visits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 As the participant completes her Follow-up Visits, record the date the visit was completed in the "Actual Visit Date" column. 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 An Actual Visit Date for Day 28 must be entered to generate the target dates for the remaining follow-up visits 10-13. If visit 9 is missed, the target date for the visit should be entered as the actual visit date to generate the windows for visits 10-13.</a:t>
          </a:r>
        </a:p>
        <a:p>
          <a:pPr rtl="0"/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100" b="0" i="0" baseline="0">
              <a:effectLst/>
              <a:latin typeface="Arial" pitchFamily="34" charset="0"/>
              <a:ea typeface="+mn-ea"/>
              <a:cs typeface="Arial" pitchFamily="34" charset="0"/>
            </a:rPr>
            <a:t>4.  Print the calendar and place in the participant's study notebook. </a:t>
          </a: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1307522</xdr:colOff>
      <xdr:row>0</xdr:row>
      <xdr:rowOff>141794</xdr:rowOff>
    </xdr:from>
    <xdr:to>
      <xdr:col>4</xdr:col>
      <xdr:colOff>692727</xdr:colOff>
      <xdr:row>6</xdr:row>
      <xdr:rowOff>69274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54386" y="141794"/>
          <a:ext cx="1818409" cy="13562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dd /mmm/yy. This will generate the last day that the participant can enroll.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tabSelected="1" view="pageLayout" zoomScale="90" zoomScaleNormal="90" zoomScaleSheetLayoutView="100" zoomScalePageLayoutView="90" workbookViewId="0">
      <selection activeCell="L15" sqref="L15"/>
    </sheetView>
  </sheetViews>
  <sheetFormatPr defaultRowHeight="12.75" x14ac:dyDescent="0.2"/>
  <cols>
    <col min="1" max="1" width="20.85546875" customWidth="1"/>
    <col min="2" max="2" width="14" hidden="1" customWidth="1"/>
    <col min="3" max="3" width="11.28515625" customWidth="1"/>
    <col min="4" max="4" width="15.5703125" customWidth="1"/>
    <col min="5" max="5" width="14" hidden="1" customWidth="1"/>
    <col min="6" max="6" width="13.7109375" customWidth="1"/>
    <col min="7" max="7" width="0.5703125" hidden="1" customWidth="1"/>
    <col min="8" max="8" width="18" customWidth="1"/>
    <col min="9" max="9" width="19.42578125" customWidth="1"/>
  </cols>
  <sheetData>
    <row r="1" spans="1:9" ht="24" customHeight="1" x14ac:dyDescent="0.3">
      <c r="A1" s="6" t="s">
        <v>32</v>
      </c>
      <c r="B1" s="1" t="s">
        <v>0</v>
      </c>
      <c r="C1" s="1"/>
      <c r="D1" s="1"/>
    </row>
    <row r="2" spans="1:9" ht="14.25" customHeight="1" thickBot="1" x14ac:dyDescent="0.25"/>
    <row r="3" spans="1:9" ht="24" customHeight="1" thickBot="1" x14ac:dyDescent="0.25">
      <c r="A3" s="9" t="s">
        <v>1</v>
      </c>
      <c r="B3" s="21"/>
      <c r="C3" s="20" t="s">
        <v>12</v>
      </c>
      <c r="D3" s="22"/>
      <c r="E3" s="9" t="s">
        <v>2</v>
      </c>
      <c r="G3" s="11" t="s">
        <v>10</v>
      </c>
      <c r="H3" s="10" t="s">
        <v>2</v>
      </c>
      <c r="I3" s="18"/>
    </row>
    <row r="4" spans="1:9" ht="8.25" customHeight="1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ht="42" customHeight="1" thickBot="1" x14ac:dyDescent="0.25">
      <c r="A5" s="54" t="s">
        <v>3</v>
      </c>
      <c r="B5" s="54"/>
      <c r="C5" s="55"/>
      <c r="D5" s="30">
        <v>42156</v>
      </c>
      <c r="E5" s="12"/>
      <c r="F5" s="56"/>
      <c r="G5" s="56"/>
      <c r="H5" s="56"/>
      <c r="I5" s="56"/>
    </row>
    <row r="6" spans="1:9" ht="13.5" customHeight="1" x14ac:dyDescent="0.2">
      <c r="D6" s="34" t="s">
        <v>18</v>
      </c>
      <c r="E6" s="4"/>
      <c r="F6" s="4"/>
    </row>
    <row r="7" spans="1:9" ht="45.75" customHeight="1" thickBot="1" x14ac:dyDescent="0.3">
      <c r="A7" s="40" t="s">
        <v>4</v>
      </c>
      <c r="B7" s="5" t="s">
        <v>6</v>
      </c>
      <c r="C7" s="40" t="s">
        <v>5</v>
      </c>
      <c r="D7" s="40" t="s">
        <v>14</v>
      </c>
      <c r="E7" s="40" t="s">
        <v>8</v>
      </c>
      <c r="F7" s="40" t="s">
        <v>15</v>
      </c>
      <c r="G7" s="5" t="s">
        <v>7</v>
      </c>
      <c r="H7" s="2" t="s">
        <v>16</v>
      </c>
      <c r="I7" s="2" t="s">
        <v>13</v>
      </c>
    </row>
    <row r="8" spans="1:9" ht="28.7" customHeight="1" thickTop="1" x14ac:dyDescent="0.25">
      <c r="A8" s="41" t="s">
        <v>20</v>
      </c>
      <c r="B8" s="5"/>
      <c r="C8" s="39">
        <v>3</v>
      </c>
      <c r="D8" s="50" t="s">
        <v>19</v>
      </c>
      <c r="E8" s="51"/>
      <c r="F8" s="51"/>
      <c r="G8" s="5"/>
      <c r="H8" s="33">
        <f>D5+1</f>
        <v>42157</v>
      </c>
      <c r="I8" s="35"/>
    </row>
    <row r="9" spans="1:9" s="3" customFormat="1" ht="28.7" customHeight="1" x14ac:dyDescent="0.2">
      <c r="A9" s="41" t="s">
        <v>21</v>
      </c>
      <c r="B9" s="17"/>
      <c r="C9" s="38">
        <v>4</v>
      </c>
      <c r="D9" s="52" t="s">
        <v>19</v>
      </c>
      <c r="E9" s="53"/>
      <c r="F9" s="53"/>
      <c r="G9" s="17"/>
      <c r="H9" s="23">
        <f>D5+2</f>
        <v>42158</v>
      </c>
      <c r="I9" s="31"/>
    </row>
    <row r="10" spans="1:9" s="3" customFormat="1" ht="28.7" customHeight="1" x14ac:dyDescent="0.2">
      <c r="A10" s="41" t="s">
        <v>22</v>
      </c>
      <c r="B10" s="17"/>
      <c r="C10" s="38">
        <v>5</v>
      </c>
      <c r="D10" s="43">
        <f>D5+3</f>
        <v>42159</v>
      </c>
      <c r="E10" s="44"/>
      <c r="F10" s="43">
        <f>D5+5</f>
        <v>42161</v>
      </c>
      <c r="G10" s="17"/>
      <c r="H10" s="23">
        <f>D5+3</f>
        <v>42159</v>
      </c>
      <c r="I10" s="31"/>
    </row>
    <row r="11" spans="1:9" s="3" customFormat="1" ht="28.7" customHeight="1" x14ac:dyDescent="0.2">
      <c r="A11" s="41" t="s">
        <v>23</v>
      </c>
      <c r="B11" s="17"/>
      <c r="C11" s="38">
        <v>6</v>
      </c>
      <c r="D11" s="43">
        <f>D5+6</f>
        <v>42162</v>
      </c>
      <c r="E11" s="44"/>
      <c r="F11" s="43">
        <f>D5+8</f>
        <v>42164</v>
      </c>
      <c r="G11" s="17"/>
      <c r="H11" s="23">
        <f>D5+7</f>
        <v>42163</v>
      </c>
      <c r="I11" s="31"/>
    </row>
    <row r="12" spans="1:9" s="3" customFormat="1" ht="28.7" customHeight="1" x14ac:dyDescent="0.2">
      <c r="A12" s="41" t="s">
        <v>24</v>
      </c>
      <c r="B12" s="17"/>
      <c r="C12" s="38">
        <v>7</v>
      </c>
      <c r="D12" s="43">
        <f>D5+13</f>
        <v>42169</v>
      </c>
      <c r="E12" s="44"/>
      <c r="F12" s="43">
        <f>D5+15</f>
        <v>42171</v>
      </c>
      <c r="G12" s="17"/>
      <c r="H12" s="23">
        <f>D5+14</f>
        <v>42170</v>
      </c>
      <c r="I12" s="31"/>
    </row>
    <row r="13" spans="1:9" s="3" customFormat="1" ht="28.7" customHeight="1" x14ac:dyDescent="0.2">
      <c r="A13" s="41" t="s">
        <v>25</v>
      </c>
      <c r="B13" s="17"/>
      <c r="C13" s="38">
        <v>8</v>
      </c>
      <c r="D13" s="43">
        <f>D5+20</f>
        <v>42176</v>
      </c>
      <c r="E13" s="43"/>
      <c r="F13" s="43">
        <f>D5+22</f>
        <v>42178</v>
      </c>
      <c r="G13" s="17"/>
      <c r="H13" s="23">
        <f>D5+21</f>
        <v>42177</v>
      </c>
      <c r="I13" s="31"/>
    </row>
    <row r="14" spans="1:9" s="3" customFormat="1" ht="38.25" customHeight="1" x14ac:dyDescent="0.2">
      <c r="A14" s="41" t="s">
        <v>26</v>
      </c>
      <c r="B14" s="8"/>
      <c r="C14" s="38">
        <v>9</v>
      </c>
      <c r="D14" s="45">
        <f>D5+27</f>
        <v>42183</v>
      </c>
      <c r="E14" s="42"/>
      <c r="F14" s="46">
        <f>D5+29</f>
        <v>42185</v>
      </c>
      <c r="G14" s="7"/>
      <c r="H14" s="24">
        <f>D5+28</f>
        <v>42184</v>
      </c>
      <c r="I14" s="32">
        <v>42183</v>
      </c>
    </row>
    <row r="15" spans="1:9" s="3" customFormat="1" ht="28.7" customHeight="1" x14ac:dyDescent="0.2">
      <c r="A15" s="41" t="s">
        <v>27</v>
      </c>
      <c r="B15" s="36"/>
      <c r="C15" s="38">
        <v>10</v>
      </c>
      <c r="D15" s="47" t="s">
        <v>19</v>
      </c>
      <c r="E15" s="48"/>
      <c r="F15" s="49"/>
      <c r="G15" s="37"/>
      <c r="H15" s="23">
        <f>I14+1</f>
        <v>42184</v>
      </c>
      <c r="I15" s="31"/>
    </row>
    <row r="16" spans="1:9" s="3" customFormat="1" ht="28.7" customHeight="1" x14ac:dyDescent="0.2">
      <c r="A16" s="41" t="s">
        <v>28</v>
      </c>
      <c r="B16" s="36"/>
      <c r="C16" s="38">
        <v>11</v>
      </c>
      <c r="D16" s="47" t="s">
        <v>19</v>
      </c>
      <c r="E16" s="48"/>
      <c r="F16" s="49"/>
      <c r="G16" s="37"/>
      <c r="H16" s="23">
        <f>I14+2</f>
        <v>42185</v>
      </c>
      <c r="I16" s="31"/>
    </row>
    <row r="17" spans="1:9" s="3" customFormat="1" ht="28.7" customHeight="1" x14ac:dyDescent="0.2">
      <c r="A17" s="41" t="s">
        <v>29</v>
      </c>
      <c r="B17" s="36"/>
      <c r="C17" s="38">
        <v>12</v>
      </c>
      <c r="D17" s="45">
        <f>I14+3</f>
        <v>42186</v>
      </c>
      <c r="E17" s="42"/>
      <c r="F17" s="46">
        <f>I14+5</f>
        <v>42188</v>
      </c>
      <c r="G17" s="37"/>
      <c r="H17" s="23">
        <f>I14+3</f>
        <v>42186</v>
      </c>
      <c r="I17" s="31"/>
    </row>
    <row r="18" spans="1:9" s="3" customFormat="1" ht="28.7" customHeight="1" x14ac:dyDescent="0.2">
      <c r="A18" s="42" t="s">
        <v>30</v>
      </c>
      <c r="B18" s="8"/>
      <c r="C18" s="19">
        <v>13</v>
      </c>
      <c r="D18" s="43">
        <f>I14+6</f>
        <v>42189</v>
      </c>
      <c r="E18" s="44"/>
      <c r="F18" s="43">
        <f>I14+8</f>
        <v>42191</v>
      </c>
      <c r="G18" s="43"/>
      <c r="H18" s="24">
        <f>I14+7</f>
        <v>42190</v>
      </c>
      <c r="I18" s="32"/>
    </row>
    <row r="19" spans="1:9" x14ac:dyDescent="0.2">
      <c r="C19" s="13"/>
    </row>
    <row r="20" spans="1:9" x14ac:dyDescent="0.2">
      <c r="D20" s="16"/>
    </row>
    <row r="21" spans="1:9" x14ac:dyDescent="0.2">
      <c r="D21" s="16"/>
    </row>
    <row r="22" spans="1:9" x14ac:dyDescent="0.2">
      <c r="D22" s="16"/>
    </row>
    <row r="23" spans="1:9" x14ac:dyDescent="0.2">
      <c r="D23" s="16"/>
    </row>
  </sheetData>
  <sheetProtection selectLockedCells="1"/>
  <mergeCells count="6">
    <mergeCell ref="D16:F16"/>
    <mergeCell ref="D8:F8"/>
    <mergeCell ref="D9:F9"/>
    <mergeCell ref="A5:C5"/>
    <mergeCell ref="F5:I5"/>
    <mergeCell ref="D15:F15"/>
  </mergeCells>
  <phoneticPr fontId="2" type="noConversion"/>
  <pageMargins left="0.54979166666666668" right="0.2" top="0.43" bottom="0.46" header="0.3" footer="0.3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10" zoomScaleNormal="110" workbookViewId="0"/>
  </sheetViews>
  <sheetFormatPr defaultRowHeight="12.75" x14ac:dyDescent="0.2"/>
  <cols>
    <col min="1" max="1" width="13.140625" customWidth="1"/>
    <col min="2" max="2" width="12.28515625" customWidth="1"/>
    <col min="3" max="3" width="39.7109375" customWidth="1"/>
    <col min="4" max="4" width="36.42578125" customWidth="1"/>
    <col min="5" max="5" width="18.28515625" customWidth="1"/>
  </cols>
  <sheetData>
    <row r="1" spans="1:6" ht="26.25" customHeight="1" x14ac:dyDescent="0.3">
      <c r="A1" s="28" t="s">
        <v>33</v>
      </c>
      <c r="B1" s="28"/>
      <c r="C1" s="28"/>
      <c r="D1" s="28"/>
      <c r="E1" s="28"/>
      <c r="F1" s="28"/>
    </row>
    <row r="4" spans="1:6" ht="25.5" customHeight="1" x14ac:dyDescent="0.25">
      <c r="A4" s="26" t="s">
        <v>9</v>
      </c>
      <c r="C4" s="25">
        <v>42125</v>
      </c>
      <c r="D4" s="14" t="s">
        <v>11</v>
      </c>
    </row>
    <row r="5" spans="1:6" ht="21" customHeight="1" x14ac:dyDescent="0.2">
      <c r="A5" s="27" t="s">
        <v>17</v>
      </c>
      <c r="B5" s="27"/>
      <c r="C5" s="27"/>
      <c r="D5" s="15"/>
    </row>
    <row r="6" spans="1:6" ht="13.5" thickBot="1" x14ac:dyDescent="0.25"/>
    <row r="7" spans="1:6" ht="63" customHeight="1" thickBot="1" x14ac:dyDescent="0.3">
      <c r="A7" s="57" t="s">
        <v>31</v>
      </c>
      <c r="B7" s="57"/>
      <c r="C7" s="29">
        <f>C4+45</f>
        <v>42170</v>
      </c>
      <c r="D7" s="14"/>
    </row>
  </sheetData>
  <sheetProtection selectLockedCells="1"/>
  <mergeCells count="1">
    <mergeCell ref="A7:B7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Arnold-Bush, Bambi</cp:lastModifiedBy>
  <cp:lastPrinted>2015-02-12T18:21:35Z</cp:lastPrinted>
  <dcterms:created xsi:type="dcterms:W3CDTF">2009-08-25T05:00:32Z</dcterms:created>
  <dcterms:modified xsi:type="dcterms:W3CDTF">2015-05-15T20:06:49Z</dcterms:modified>
</cp:coreProperties>
</file>